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DEL\PM VARRE-SAI\2014\LDO 2015\LDO 2015\Anexos\"/>
    </mc:Choice>
  </mc:AlternateContent>
  <bookViews>
    <workbookView xWindow="480" yWindow="120" windowWidth="20730" windowHeight="11760"/>
  </bookViews>
  <sheets>
    <sheet name="ANEXO_04-METAS" sheetId="3" r:id="rId1"/>
  </sheets>
  <definedNames>
    <definedName name="_xlnm.Print_Area" localSheetId="0">'ANEXO_04-METAS'!$A$1:$L$31</definedName>
    <definedName name="_xlnm.Print_Titles" localSheetId="0">'ANEXO_04-METAS'!$1:$7</definedName>
  </definedNames>
  <calcPr calcId="152511"/>
</workbook>
</file>

<file path=xl/calcChain.xml><?xml version="1.0" encoding="utf-8"?>
<calcChain xmlns="http://schemas.openxmlformats.org/spreadsheetml/2006/main">
  <c r="K14" i="3" l="1"/>
  <c r="K12" i="3"/>
  <c r="I14" i="3"/>
  <c r="I12" i="3"/>
  <c r="G14" i="3"/>
  <c r="G12" i="3"/>
  <c r="C14" i="3" l="1"/>
  <c r="C12" i="3"/>
  <c r="K28" i="3" l="1"/>
  <c r="K26" i="3"/>
  <c r="K24" i="3"/>
  <c r="K22" i="3"/>
  <c r="K21" i="3"/>
  <c r="I28" i="3"/>
  <c r="I27" i="3"/>
  <c r="I26" i="3"/>
  <c r="I24" i="3"/>
  <c r="I22" i="3"/>
  <c r="I21" i="3"/>
  <c r="G28" i="3"/>
  <c r="G27" i="3"/>
  <c r="G26" i="3"/>
  <c r="G24" i="3"/>
  <c r="G22" i="3"/>
  <c r="G21" i="3"/>
  <c r="E26" i="3" l="1"/>
  <c r="E24" i="3"/>
  <c r="E22" i="3"/>
  <c r="E21" i="3"/>
  <c r="E23" i="3"/>
  <c r="B28" i="3"/>
  <c r="B27" i="3"/>
  <c r="B26" i="3"/>
  <c r="B24" i="3"/>
  <c r="B23" i="3"/>
  <c r="B22" i="3"/>
  <c r="B21" i="3"/>
  <c r="B14" i="3"/>
  <c r="B25" i="3" s="1"/>
  <c r="I23" i="3" l="1"/>
  <c r="G23" i="3"/>
  <c r="E28" i="3"/>
  <c r="K25" i="3" l="1"/>
  <c r="J26" i="3" l="1"/>
  <c r="E27" i="3"/>
  <c r="L11" i="3"/>
  <c r="L13" i="3"/>
  <c r="L15" i="3"/>
  <c r="L17" i="3"/>
  <c r="L10" i="3"/>
  <c r="K23" i="3"/>
  <c r="J11" i="3"/>
  <c r="J13" i="3"/>
  <c r="J15" i="3"/>
  <c r="J17" i="3"/>
  <c r="J10" i="3"/>
  <c r="J12" i="3"/>
  <c r="H11" i="3"/>
  <c r="H13" i="3"/>
  <c r="H15" i="3"/>
  <c r="H17" i="3"/>
  <c r="H10" i="3"/>
  <c r="F11" i="3"/>
  <c r="F12" i="3"/>
  <c r="F13" i="3"/>
  <c r="F15" i="3"/>
  <c r="F17" i="3"/>
  <c r="D11" i="3"/>
  <c r="D12" i="3"/>
  <c r="D13" i="3"/>
  <c r="D14" i="3"/>
  <c r="D15" i="3"/>
  <c r="D17" i="3"/>
  <c r="F10" i="3"/>
  <c r="D10" i="3"/>
  <c r="G25" i="3"/>
  <c r="E14" i="3"/>
  <c r="E25" i="3" s="1"/>
  <c r="L14" i="3" l="1"/>
  <c r="I25" i="3"/>
  <c r="L28" i="3"/>
  <c r="J28" i="3"/>
  <c r="L24" i="3"/>
  <c r="L22" i="3"/>
  <c r="L26" i="3"/>
  <c r="L21" i="3"/>
  <c r="J24" i="3"/>
  <c r="L25" i="3"/>
  <c r="J22" i="3"/>
  <c r="L23" i="3"/>
  <c r="L12" i="3"/>
  <c r="J21" i="3"/>
  <c r="H24" i="3"/>
  <c r="J14" i="3"/>
  <c r="H22" i="3"/>
  <c r="H25" i="3"/>
  <c r="H21" i="3"/>
  <c r="H12" i="3"/>
  <c r="H14" i="3"/>
  <c r="F14" i="3"/>
  <c r="H28" i="3"/>
  <c r="H26" i="3"/>
  <c r="C21" i="3"/>
  <c r="F21" i="3" s="1"/>
  <c r="C22" i="3"/>
  <c r="F22" i="3" s="1"/>
  <c r="C23" i="3"/>
  <c r="F23" i="3" s="1"/>
  <c r="C24" i="3"/>
  <c r="F24" i="3" s="1"/>
  <c r="C25" i="3"/>
  <c r="C26" i="3"/>
  <c r="C27" i="3"/>
  <c r="C28" i="3"/>
  <c r="J23" i="3" l="1"/>
  <c r="J25" i="3"/>
  <c r="H23" i="3"/>
  <c r="D24" i="3"/>
  <c r="D23" i="3"/>
  <c r="D22" i="3"/>
  <c r="D21" i="3"/>
  <c r="F25" i="3"/>
  <c r="D25" i="3"/>
  <c r="F28" i="3"/>
  <c r="D28" i="3"/>
  <c r="F26" i="3"/>
  <c r="D26" i="3"/>
</calcChain>
</file>

<file path=xl/sharedStrings.xml><?xml version="1.0" encoding="utf-8"?>
<sst xmlns="http://schemas.openxmlformats.org/spreadsheetml/2006/main" count="38" uniqueCount="20">
  <si>
    <t>LEI DE DIRETRIZES ORÇAMENTÁRIAS</t>
  </si>
  <si>
    <t>ANEXO DE METAS FISCAIS</t>
  </si>
  <si>
    <t>METAS FISCAIS ATUAIS COMPARADAS COM AS FIXADAS NOS TRÊS EXERCÍCIOS ANTERIORES</t>
  </si>
  <si>
    <t>AMF - Demonstrativo III (LRF, art 4º, § 2º, inciso II)</t>
  </si>
  <si>
    <t>R$ 1,00</t>
  </si>
  <si>
    <t>ESPECIFICAÇÃO</t>
  </si>
  <si>
    <t>VALORES A PREÇOS CORRENTES</t>
  </si>
  <si>
    <t>%</t>
  </si>
  <si>
    <t>Receita Total</t>
  </si>
  <si>
    <t>Receita Primária (I)</t>
  </si>
  <si>
    <t>Despesa Total</t>
  </si>
  <si>
    <t>Despesa Primária (II)</t>
  </si>
  <si>
    <t>Resultado Primário (III)=(I - II)</t>
  </si>
  <si>
    <t>Resultado Nominal</t>
  </si>
  <si>
    <t>Dívida Pública Consolidada</t>
  </si>
  <si>
    <t>Dívida Consolidada Líquida</t>
  </si>
  <si>
    <t>VALORES A PREÇOS CONSTANTES</t>
  </si>
  <si>
    <t>NOTA EXPLICATIVA: Conforme Anexo de Índices Econômicos a Meta da Inflação anual foi de 5,63 %</t>
  </si>
  <si>
    <t>FONTE: Relatório Resumido de Execução Orçamentária Referente ao 6º Bimenstre dos Exercício de 2012 e 2013.</t>
  </si>
  <si>
    <t>Prefeitura Municipal de Varre-Sai -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</si>
</sst>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\ #,##0.00_);_(\ \(#,##0.00\);_(\ \-\ 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justify" vertical="justify"/>
    </xf>
    <xf numFmtId="2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left"/>
    </xf>
    <xf numFmtId="43" fontId="0" fillId="0" borderId="0" xfId="1" applyFont="1"/>
    <xf numFmtId="43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justify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5536"/>
  <sheetViews>
    <sheetView tabSelected="1" topLeftCell="A19" workbookViewId="0">
      <selection sqref="A1:L1"/>
    </sheetView>
  </sheetViews>
  <sheetFormatPr defaultRowHeight="15" x14ac:dyDescent="0.25"/>
  <cols>
    <col min="1" max="1" width="23.7109375" customWidth="1"/>
    <col min="2" max="3" width="16.7109375" customWidth="1"/>
    <col min="4" max="4" width="12.7109375" customWidth="1"/>
    <col min="5" max="5" width="16.7109375" customWidth="1"/>
    <col min="6" max="6" width="12.7109375" customWidth="1"/>
    <col min="7" max="7" width="16.7109375" customWidth="1"/>
    <col min="8" max="8" width="12.7109375" customWidth="1"/>
    <col min="9" max="9" width="16.7109375" customWidth="1"/>
    <col min="10" max="10" width="12.7109375" customWidth="1"/>
    <col min="11" max="11" width="16.7109375" customWidth="1"/>
    <col min="12" max="12" width="12.7109375" customWidth="1"/>
    <col min="256" max="256" width="179.7109375" customWidth="1"/>
  </cols>
  <sheetData>
    <row r="1" spans="1:12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5">
      <c r="A5" s="18">
        <v>2015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7" spans="1:12" x14ac:dyDescent="0.25">
      <c r="A7" s="1" t="s">
        <v>3</v>
      </c>
      <c r="L7" s="2" t="s">
        <v>4</v>
      </c>
    </row>
    <row r="8" spans="1:12" x14ac:dyDescent="0.25">
      <c r="A8" s="13" t="s">
        <v>5</v>
      </c>
      <c r="B8" s="14" t="s">
        <v>6</v>
      </c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x14ac:dyDescent="0.25">
      <c r="A9" s="13"/>
      <c r="B9" s="3">
        <v>2012</v>
      </c>
      <c r="C9" s="3">
        <v>2013</v>
      </c>
      <c r="D9" s="3" t="s">
        <v>7</v>
      </c>
      <c r="E9" s="3">
        <v>2014</v>
      </c>
      <c r="F9" s="3" t="s">
        <v>7</v>
      </c>
      <c r="G9" s="3">
        <v>2015</v>
      </c>
      <c r="H9" s="3" t="s">
        <v>7</v>
      </c>
      <c r="I9" s="3">
        <v>2016</v>
      </c>
      <c r="J9" s="3" t="s">
        <v>7</v>
      </c>
      <c r="K9" s="3">
        <v>2017</v>
      </c>
      <c r="L9" s="8" t="s">
        <v>7</v>
      </c>
    </row>
    <row r="10" spans="1:12" x14ac:dyDescent="0.25">
      <c r="A10" s="10" t="s">
        <v>8</v>
      </c>
      <c r="B10" s="7">
        <v>37159700</v>
      </c>
      <c r="C10" s="7">
        <v>38343700</v>
      </c>
      <c r="D10" s="6">
        <f>(C10/B10*100)-100</f>
        <v>3.1862474670139989</v>
      </c>
      <c r="E10" s="7">
        <v>42471350.350000001</v>
      </c>
      <c r="F10" s="6">
        <f>((E10/C10)*100)-100</f>
        <v>10.764872325831902</v>
      </c>
      <c r="G10" s="7">
        <v>44863753.270000003</v>
      </c>
      <c r="H10" s="6">
        <f>((G10/E10)*100)-100</f>
        <v>5.6329805864060631</v>
      </c>
      <c r="I10" s="7">
        <v>47389582.579999998</v>
      </c>
      <c r="J10" s="6">
        <f>((I10/G10)*100)-100</f>
        <v>5.6300000020038397</v>
      </c>
      <c r="K10" s="7">
        <v>50057616.200000003</v>
      </c>
      <c r="L10" s="6">
        <f>((K10/I10)*100)-100</f>
        <v>5.6300002547944104</v>
      </c>
    </row>
    <row r="11" spans="1:12" x14ac:dyDescent="0.25">
      <c r="A11" s="10" t="s">
        <v>9</v>
      </c>
      <c r="B11" s="7">
        <v>32504700</v>
      </c>
      <c r="C11" s="7">
        <v>35155000</v>
      </c>
      <c r="D11" s="6">
        <f t="shared" ref="D11:D17" si="0">(C11/B11*100)-100</f>
        <v>8.1535900962014694</v>
      </c>
      <c r="E11" s="7">
        <v>37529607.729999997</v>
      </c>
      <c r="F11" s="6">
        <f t="shared" ref="F11:F17" si="1">((E11/C11)*100)-100</f>
        <v>6.754679931730891</v>
      </c>
      <c r="G11" s="7">
        <v>39643790.5</v>
      </c>
      <c r="H11" s="6">
        <f t="shared" ref="H11:H17" si="2">((G11/E11)*100)-100</f>
        <v>5.6333729497257394</v>
      </c>
      <c r="I11" s="7">
        <v>42447839.960000001</v>
      </c>
      <c r="J11" s="6">
        <f t="shared" ref="J11:J17" si="3">((I11/G11)*100)-100</f>
        <v>7.0731113867630739</v>
      </c>
      <c r="K11" s="7">
        <v>44233340</v>
      </c>
      <c r="L11" s="6">
        <f t="shared" ref="L11:L17" si="4">((K11/I11)*100)-100</f>
        <v>4.2063389837563818</v>
      </c>
    </row>
    <row r="12" spans="1:12" x14ac:dyDescent="0.25">
      <c r="A12" s="10" t="s">
        <v>10</v>
      </c>
      <c r="B12" s="7">
        <v>33659700</v>
      </c>
      <c r="C12" s="7">
        <f>C10</f>
        <v>38343700</v>
      </c>
      <c r="D12" s="6">
        <f t="shared" si="0"/>
        <v>13.915750883103527</v>
      </c>
      <c r="E12" s="7">
        <v>42471350.350000001</v>
      </c>
      <c r="F12" s="6">
        <f t="shared" si="1"/>
        <v>10.764872325831902</v>
      </c>
      <c r="G12" s="7">
        <f>G10</f>
        <v>44863753.270000003</v>
      </c>
      <c r="H12" s="6">
        <f t="shared" si="2"/>
        <v>5.6329805864060631</v>
      </c>
      <c r="I12" s="7">
        <f>I10</f>
        <v>47389582.579999998</v>
      </c>
      <c r="J12" s="6">
        <f t="shared" si="3"/>
        <v>5.6300000020038397</v>
      </c>
      <c r="K12" s="7">
        <f>K10</f>
        <v>50057616.200000003</v>
      </c>
      <c r="L12" s="6">
        <f t="shared" si="4"/>
        <v>5.6300002547944104</v>
      </c>
    </row>
    <row r="13" spans="1:12" x14ac:dyDescent="0.25">
      <c r="A13" s="10" t="s">
        <v>11</v>
      </c>
      <c r="B13" s="7">
        <v>32739700</v>
      </c>
      <c r="C13" s="7">
        <v>37423700</v>
      </c>
      <c r="D13" s="6">
        <f t="shared" si="0"/>
        <v>14.306789616276276</v>
      </c>
      <c r="E13" s="7">
        <v>41621350.350000001</v>
      </c>
      <c r="F13" s="6">
        <f t="shared" si="1"/>
        <v>11.216556219721724</v>
      </c>
      <c r="G13" s="7">
        <v>43965898.270000003</v>
      </c>
      <c r="H13" s="6">
        <f t="shared" si="2"/>
        <v>5.6330414565706235</v>
      </c>
      <c r="I13" s="7">
        <v>46441178.350000001</v>
      </c>
      <c r="J13" s="6">
        <f t="shared" si="3"/>
        <v>5.6300000168289444</v>
      </c>
      <c r="K13" s="7">
        <v>49055816.810000002</v>
      </c>
      <c r="L13" s="6">
        <f t="shared" si="4"/>
        <v>5.6300002560120106</v>
      </c>
    </row>
    <row r="14" spans="1:12" x14ac:dyDescent="0.25">
      <c r="A14" s="10" t="s">
        <v>12</v>
      </c>
      <c r="B14" s="7">
        <f>B11-B13</f>
        <v>-235000</v>
      </c>
      <c r="C14" s="7">
        <f>C11-C13</f>
        <v>-2268700</v>
      </c>
      <c r="D14" s="6">
        <f t="shared" si="0"/>
        <v>865.404255319149</v>
      </c>
      <c r="E14" s="7">
        <f>E11-E13</f>
        <v>-4091742.6200000048</v>
      </c>
      <c r="F14" s="6">
        <f t="shared" si="1"/>
        <v>80.356266584387754</v>
      </c>
      <c r="G14" s="7">
        <f>G11-G13</f>
        <v>-4322107.7700000033</v>
      </c>
      <c r="H14" s="6">
        <f t="shared" si="2"/>
        <v>5.6300009896516485</v>
      </c>
      <c r="I14" s="7">
        <f>I11-I13</f>
        <v>-3993338.3900000006</v>
      </c>
      <c r="J14" s="6">
        <f t="shared" si="3"/>
        <v>-7.6066909363530897</v>
      </c>
      <c r="K14" s="7">
        <f>K11-K13</f>
        <v>-4822476.8100000024</v>
      </c>
      <c r="L14" s="6">
        <f t="shared" si="4"/>
        <v>20.763039317587143</v>
      </c>
    </row>
    <row r="15" spans="1:12" x14ac:dyDescent="0.25">
      <c r="A15" s="10" t="s">
        <v>13</v>
      </c>
      <c r="B15" s="9">
        <v>-1200000</v>
      </c>
      <c r="C15" s="9">
        <v>-1200000</v>
      </c>
      <c r="D15" s="6">
        <f t="shared" si="0"/>
        <v>0</v>
      </c>
      <c r="E15" s="9">
        <v>-2370421.39</v>
      </c>
      <c r="F15" s="6">
        <f t="shared" si="1"/>
        <v>97.53511583333335</v>
      </c>
      <c r="G15" s="9">
        <v>-2503876.11</v>
      </c>
      <c r="H15" s="6">
        <f t="shared" si="2"/>
        <v>5.6299998204116548</v>
      </c>
      <c r="I15" s="7">
        <v>-2644844.34</v>
      </c>
      <c r="J15" s="6">
        <f t="shared" si="3"/>
        <v>5.630000199969956</v>
      </c>
      <c r="K15" s="7">
        <v>-2793749.07</v>
      </c>
      <c r="L15" s="6">
        <f t="shared" si="4"/>
        <v>5.6299997602127263</v>
      </c>
    </row>
    <row r="16" spans="1:12" x14ac:dyDescent="0.25">
      <c r="A16" s="10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x14ac:dyDescent="0.25">
      <c r="A17" s="10" t="s">
        <v>15</v>
      </c>
      <c r="B17" s="9">
        <v>-573081.68000000005</v>
      </c>
      <c r="C17" s="9">
        <v>-650000</v>
      </c>
      <c r="D17" s="6">
        <f t="shared" si="0"/>
        <v>13.421877314242508</v>
      </c>
      <c r="E17" s="9">
        <v>-1746542.51</v>
      </c>
      <c r="F17" s="6">
        <f t="shared" si="1"/>
        <v>168.69884769230771</v>
      </c>
      <c r="G17" s="9">
        <v>-1844872.85</v>
      </c>
      <c r="H17" s="6">
        <f t="shared" si="2"/>
        <v>5.629999810310963</v>
      </c>
      <c r="I17" s="9">
        <v>-1948739.19</v>
      </c>
      <c r="J17" s="6">
        <f t="shared" si="3"/>
        <v>5.6299999211327787</v>
      </c>
      <c r="K17" s="9">
        <v>-2058453.21</v>
      </c>
      <c r="L17" s="6">
        <f t="shared" si="4"/>
        <v>5.6300001848887717</v>
      </c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13" t="s">
        <v>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x14ac:dyDescent="0.25">
      <c r="A20" s="13"/>
      <c r="B20" s="3">
        <v>2012</v>
      </c>
      <c r="C20" s="3">
        <v>2013</v>
      </c>
      <c r="D20" s="3" t="s">
        <v>7</v>
      </c>
      <c r="E20" s="3">
        <v>2014</v>
      </c>
      <c r="F20" s="3" t="s">
        <v>7</v>
      </c>
      <c r="G20" s="3">
        <v>2015</v>
      </c>
      <c r="H20" s="3" t="s">
        <v>7</v>
      </c>
      <c r="I20" s="3">
        <v>2016</v>
      </c>
      <c r="J20" s="3" t="s">
        <v>7</v>
      </c>
      <c r="K20" s="3">
        <v>2017</v>
      </c>
      <c r="L20" s="8" t="s">
        <v>7</v>
      </c>
    </row>
    <row r="21" spans="1:12" x14ac:dyDescent="0.25">
      <c r="A21" s="10" t="s">
        <v>8</v>
      </c>
      <c r="B21" s="7">
        <f>B10/1.045</f>
        <v>35559521.531100482</v>
      </c>
      <c r="C21" s="7">
        <f>C10/1.045</f>
        <v>36692535.885167465</v>
      </c>
      <c r="D21" s="6">
        <f>(C21/B21*100)-100</f>
        <v>3.1862474670139989</v>
      </c>
      <c r="E21" s="7">
        <f t="shared" ref="E21:E26" si="5">E10/1.0563</f>
        <v>40207659.140395723</v>
      </c>
      <c r="F21" s="6">
        <f>((E21/C21)*100)-100</f>
        <v>9.5799409074073054</v>
      </c>
      <c r="G21" s="7">
        <f t="shared" ref="G21:G26" si="6">G10/1.0563</f>
        <v>42472548.774022534</v>
      </c>
      <c r="H21" s="6">
        <f>((G21/E21)*100)-100</f>
        <v>5.6329805864060631</v>
      </c>
      <c r="I21" s="7">
        <f t="shared" ref="I21:I28" si="7">I10/1.1157</f>
        <v>42475201.738818683</v>
      </c>
      <c r="J21" s="6">
        <f>((I21/G21)*100)-100</f>
        <v>6.2463046667176059E-3</v>
      </c>
      <c r="K21" s="7">
        <f t="shared" ref="K21:K26" si="8">K10/1.1785</f>
        <v>42475703.182011031</v>
      </c>
      <c r="L21" s="6">
        <f>((K21/I21)*100)-100</f>
        <v>1.1805551753099053E-3</v>
      </c>
    </row>
    <row r="22" spans="1:12" x14ac:dyDescent="0.25">
      <c r="A22" s="10" t="s">
        <v>9</v>
      </c>
      <c r="B22" s="7">
        <f t="shared" ref="B22" si="9">B11/1.045</f>
        <v>31104976.076555025</v>
      </c>
      <c r="C22" s="7">
        <f t="shared" ref="C22:C28" si="10">C11/1.045</f>
        <v>33641148.325358853</v>
      </c>
      <c r="D22" s="6">
        <f t="shared" ref="D22:D28" si="11">(C22/B22*100)-100</f>
        <v>8.1535900962014694</v>
      </c>
      <c r="E22" s="7">
        <f t="shared" si="5"/>
        <v>35529307.706144087</v>
      </c>
      <c r="F22" s="6">
        <f t="shared" ref="F22:F28" si="12">((E22/C22)*100)-100</f>
        <v>5.6126484224735265</v>
      </c>
      <c r="G22" s="7">
        <f t="shared" si="6"/>
        <v>37530806.115686834</v>
      </c>
      <c r="H22" s="6">
        <f t="shared" ref="H22:H28" si="13">((G22/E22)*100)-100</f>
        <v>5.6333729497257394</v>
      </c>
      <c r="I22" s="7">
        <f t="shared" si="7"/>
        <v>38045926.288428791</v>
      </c>
      <c r="J22" s="6">
        <f t="shared" ref="J22:J28" si="14">((I22/G22)*100)-100</f>
        <v>1.3725262685648829</v>
      </c>
      <c r="K22" s="7">
        <f t="shared" si="8"/>
        <v>37533593.551124305</v>
      </c>
      <c r="L22" s="6">
        <f t="shared" ref="L22:L28" si="15">((K22/I22)*100)-100</f>
        <v>-1.3466165429130541</v>
      </c>
    </row>
    <row r="23" spans="1:12" x14ac:dyDescent="0.25">
      <c r="A23" s="10" t="s">
        <v>10</v>
      </c>
      <c r="B23" s="7">
        <f t="shared" ref="B23" si="16">B12/1.045</f>
        <v>32210239.234449763</v>
      </c>
      <c r="C23" s="7">
        <f t="shared" si="10"/>
        <v>36692535.885167465</v>
      </c>
      <c r="D23" s="6">
        <f t="shared" si="11"/>
        <v>13.915750883103527</v>
      </c>
      <c r="E23" s="7">
        <f t="shared" si="5"/>
        <v>40207659.140395723</v>
      </c>
      <c r="F23" s="6">
        <f t="shared" si="12"/>
        <v>9.5799409074073054</v>
      </c>
      <c r="G23" s="7">
        <f t="shared" si="6"/>
        <v>42472548.774022534</v>
      </c>
      <c r="H23" s="6">
        <f t="shared" si="13"/>
        <v>5.6329805864060631</v>
      </c>
      <c r="I23" s="7">
        <f t="shared" si="7"/>
        <v>42475201.738818683</v>
      </c>
      <c r="J23" s="6">
        <f t="shared" si="14"/>
        <v>6.2463046667176059E-3</v>
      </c>
      <c r="K23" s="7">
        <f t="shared" si="8"/>
        <v>42475703.182011031</v>
      </c>
      <c r="L23" s="6">
        <f t="shared" si="15"/>
        <v>1.1805551753099053E-3</v>
      </c>
    </row>
    <row r="24" spans="1:12" x14ac:dyDescent="0.25">
      <c r="A24" s="10" t="s">
        <v>11</v>
      </c>
      <c r="B24" s="7">
        <f t="shared" ref="B24" si="17">B13/1.045</f>
        <v>31329856.459330145</v>
      </c>
      <c r="C24" s="7">
        <f t="shared" si="10"/>
        <v>35812153.110047847</v>
      </c>
      <c r="D24" s="6">
        <f t="shared" si="11"/>
        <v>14.306789616276248</v>
      </c>
      <c r="E24" s="7">
        <f t="shared" si="5"/>
        <v>39402963.504686169</v>
      </c>
      <c r="F24" s="6">
        <f t="shared" si="12"/>
        <v>10.026792814171358</v>
      </c>
      <c r="G24" s="7">
        <f t="shared" si="6"/>
        <v>41622548.774022534</v>
      </c>
      <c r="H24" s="6">
        <f t="shared" si="13"/>
        <v>5.6330414565706235</v>
      </c>
      <c r="I24" s="7">
        <f t="shared" si="7"/>
        <v>41625148.651071079</v>
      </c>
      <c r="J24" s="6">
        <f t="shared" si="14"/>
        <v>6.2463187025372235E-3</v>
      </c>
      <c r="K24" s="7">
        <f t="shared" si="8"/>
        <v>41625640.059397541</v>
      </c>
      <c r="L24" s="6">
        <f t="shared" si="15"/>
        <v>1.1805563280518072E-3</v>
      </c>
    </row>
    <row r="25" spans="1:12" x14ac:dyDescent="0.25">
      <c r="A25" s="10" t="s">
        <v>12</v>
      </c>
      <c r="B25" s="7">
        <f t="shared" ref="B25" si="18">B14/1.045</f>
        <v>-224880.38277511962</v>
      </c>
      <c r="C25" s="7">
        <f t="shared" si="10"/>
        <v>-2171004.7846889952</v>
      </c>
      <c r="D25" s="6">
        <f t="shared" si="11"/>
        <v>865.404255319149</v>
      </c>
      <c r="E25" s="7">
        <f t="shared" si="5"/>
        <v>-3873655.7985420851</v>
      </c>
      <c r="F25" s="6">
        <f t="shared" si="12"/>
        <v>78.42686602355883</v>
      </c>
      <c r="G25" s="7">
        <f t="shared" si="6"/>
        <v>-4091742.658335703</v>
      </c>
      <c r="H25" s="6">
        <f t="shared" si="13"/>
        <v>5.6300009896516485</v>
      </c>
      <c r="I25" s="7">
        <f t="shared" si="7"/>
        <v>-3579222.3626422882</v>
      </c>
      <c r="J25" s="6">
        <f t="shared" si="14"/>
        <v>-12.525721642080981</v>
      </c>
      <c r="K25" s="7">
        <f t="shared" si="8"/>
        <v>-4092046.5082732304</v>
      </c>
      <c r="L25" s="6">
        <f t="shared" si="15"/>
        <v>14.327809051024161</v>
      </c>
    </row>
    <row r="26" spans="1:12" x14ac:dyDescent="0.25">
      <c r="A26" s="10" t="s">
        <v>13</v>
      </c>
      <c r="B26" s="7">
        <f t="shared" ref="B26" si="19">B15/1.045</f>
        <v>-1148325.3588516747</v>
      </c>
      <c r="C26" s="7">
        <f t="shared" si="10"/>
        <v>-1148325.3588516747</v>
      </c>
      <c r="D26" s="6">
        <f t="shared" si="11"/>
        <v>0</v>
      </c>
      <c r="E26" s="7">
        <f t="shared" si="5"/>
        <v>-2244079.7027359651</v>
      </c>
      <c r="F26" s="6">
        <f t="shared" si="12"/>
        <v>95.421940779923602</v>
      </c>
      <c r="G26" s="7">
        <f t="shared" si="6"/>
        <v>-2370421.3859698949</v>
      </c>
      <c r="H26" s="6">
        <f t="shared" si="13"/>
        <v>5.6299998204116832</v>
      </c>
      <c r="I26" s="7">
        <f t="shared" si="7"/>
        <v>-2370569.4541543424</v>
      </c>
      <c r="J26" s="6">
        <f t="shared" si="14"/>
        <v>6.2464920930835888E-3</v>
      </c>
      <c r="K26" s="7">
        <f t="shared" si="8"/>
        <v>-2370597.4289350868</v>
      </c>
      <c r="L26" s="6">
        <f t="shared" si="15"/>
        <v>1.1800869489633214E-3</v>
      </c>
    </row>
    <row r="27" spans="1:12" x14ac:dyDescent="0.25">
      <c r="A27" s="10" t="s">
        <v>14</v>
      </c>
      <c r="B27" s="7">
        <f t="shared" ref="B27" si="20">B16/1.045</f>
        <v>0</v>
      </c>
      <c r="C27" s="7">
        <f t="shared" si="10"/>
        <v>0</v>
      </c>
      <c r="D27" s="7">
        <v>0</v>
      </c>
      <c r="E27" s="7">
        <f t="shared" ref="E27:G27" si="21">E16/1.045</f>
        <v>0</v>
      </c>
      <c r="F27" s="7">
        <v>0</v>
      </c>
      <c r="G27" s="7">
        <f t="shared" si="21"/>
        <v>0</v>
      </c>
      <c r="H27" s="7">
        <v>0</v>
      </c>
      <c r="I27" s="7">
        <f t="shared" si="7"/>
        <v>0</v>
      </c>
      <c r="J27" s="7">
        <v>0</v>
      </c>
      <c r="K27" s="7">
        <v>0</v>
      </c>
      <c r="L27" s="7">
        <v>0</v>
      </c>
    </row>
    <row r="28" spans="1:12" x14ac:dyDescent="0.25">
      <c r="A28" s="10" t="s">
        <v>15</v>
      </c>
      <c r="B28" s="7">
        <f t="shared" ref="B28" si="22">B17/1.045</f>
        <v>-548403.52153110062</v>
      </c>
      <c r="C28" s="7">
        <f t="shared" si="10"/>
        <v>-622009.56937799044</v>
      </c>
      <c r="D28" s="6">
        <f t="shared" si="11"/>
        <v>13.421877314242508</v>
      </c>
      <c r="E28" s="7">
        <f>E17/1.0563</f>
        <v>-1653453.1004449492</v>
      </c>
      <c r="F28" s="6">
        <f t="shared" si="12"/>
        <v>165.82438307153416</v>
      </c>
      <c r="G28" s="7">
        <f>G17/1.0563</f>
        <v>-1746542.5068635806</v>
      </c>
      <c r="H28" s="6">
        <f t="shared" si="13"/>
        <v>5.629999810310963</v>
      </c>
      <c r="I28" s="7">
        <f t="shared" si="7"/>
        <v>-1746651.5998924442</v>
      </c>
      <c r="J28" s="6">
        <f t="shared" si="14"/>
        <v>6.2462281012329868E-3</v>
      </c>
      <c r="K28" s="7">
        <f>K17/1.1785</f>
        <v>-1746672.2189223587</v>
      </c>
      <c r="L28" s="6">
        <f t="shared" si="15"/>
        <v>1.1804889948194841E-3</v>
      </c>
    </row>
    <row r="29" spans="1:12" ht="22.5" customHeight="1" x14ac:dyDescent="0.25">
      <c r="A29" s="15" t="s">
        <v>18</v>
      </c>
      <c r="B29" s="16"/>
      <c r="C29" s="16"/>
      <c r="D29" s="15"/>
      <c r="E29" s="15"/>
      <c r="F29" s="15"/>
      <c r="G29" s="15"/>
      <c r="H29" s="15"/>
      <c r="I29" s="16"/>
      <c r="J29" s="15"/>
      <c r="K29" s="16"/>
      <c r="L29" s="15"/>
    </row>
    <row r="31" spans="1:12" ht="15" customHeight="1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x14ac:dyDescent="0.25">
      <c r="I32" s="11"/>
    </row>
    <row r="33" spans="9:9" x14ac:dyDescent="0.25">
      <c r="I33" s="12"/>
    </row>
    <row r="65536" spans="256:256" ht="15" customHeight="1" x14ac:dyDescent="0.25">
      <c r="IV65536" s="5"/>
    </row>
  </sheetData>
  <mergeCells count="11">
    <mergeCell ref="A19:A20"/>
    <mergeCell ref="B19:L19"/>
    <mergeCell ref="A29:L29"/>
    <mergeCell ref="A31:L31"/>
    <mergeCell ref="A1:L1"/>
    <mergeCell ref="A2:L2"/>
    <mergeCell ref="A3:L3"/>
    <mergeCell ref="A4:L4"/>
    <mergeCell ref="A5:L5"/>
    <mergeCell ref="A8:A9"/>
    <mergeCell ref="B8:L8"/>
  </mergeCells>
  <pageMargins left="0.39370078740157483" right="0.39370078740157483" top="0.39370078740157483" bottom="0.39370078740157483" header="0" footer="0"/>
  <pageSetup paperSize="9" scale="74" orientation="landscape" useFirstPageNumber="1" r:id="rId1"/>
  <colBreaks count="1" manualBreakCount="1">
    <brk id="12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ANEXO_04-METAS</vt:lpstr>
      <vt:lpstr>'ANEXO_04-METAS'!Area_de_impressao</vt:lpstr>
      <vt:lpstr>'ANEXO_04-METAS'!Titulos_de_impressao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SEPLAN</dc:creator>
  <cp:lastModifiedBy>CONTA SOLUÇOES</cp:lastModifiedBy>
  <cp:lastPrinted>2014-04-13T02:37:48Z</cp:lastPrinted>
  <dcterms:created xsi:type="dcterms:W3CDTF">2012-04-13T13:16:09Z</dcterms:created>
  <dcterms:modified xsi:type="dcterms:W3CDTF">2014-04-15T02:11:05Z</dcterms:modified>
</cp:coreProperties>
</file>