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0730" windowHeight="11760" activeTab="0"/>
  </bookViews>
  <sheets>
    <sheet name="ANEXO_04-METAS" sheetId="3" r:id="rId1"/>
  </sheets>
  <definedNames>
    <definedName name="_xlnm.Print_Area" localSheetId="0">'ANEXO_04-METAS'!$A$1:$L$31</definedName>
    <definedName name="_xlnm.Print_Titles" localSheetId="0">'ANEXO_04-METAS'!$1:$7</definedName>
  </definedNames>
  <calcPr calcId="152511"/>
</workbook>
</file>

<file path=xl/sharedStrings.xml><?xml version="1.0" encoding="utf-8"?>
<sst xmlns="http://schemas.openxmlformats.org/spreadsheetml/2006/main" count="38" uniqueCount="20">
  <si>
    <t>LEI DE DIRETRIZES ORÇAMENTÁRIAS</t>
  </si>
  <si>
    <t>ANEXO DE METAS FISCAIS</t>
  </si>
  <si>
    <t>METAS FISCAIS ATUAIS COMPARADAS COM AS FIXADAS NOS TRÊS EXERCÍCIOS ANTERIORES</t>
  </si>
  <si>
    <t>AMF - Demonstrativo III (LRF, art 4º, § 2º, inciso II)</t>
  </si>
  <si>
    <t>R$ 1,00</t>
  </si>
  <si>
    <t>ESPECIFICAÇÃO</t>
  </si>
  <si>
    <t>VALORES A PREÇOS CORRENTES</t>
  </si>
  <si>
    <t>%</t>
  </si>
  <si>
    <t>Receita Total</t>
  </si>
  <si>
    <t>Receita Primária (I)</t>
  </si>
  <si>
    <t>Despesa Total</t>
  </si>
  <si>
    <t>Despesa Primária (II)</t>
  </si>
  <si>
    <t>Resultado Primário (III)=(I - II)</t>
  </si>
  <si>
    <t>Resultado Nominal</t>
  </si>
  <si>
    <t>Dívida Pública Consolidada</t>
  </si>
  <si>
    <t>Dívida Consolidada Líquida</t>
  </si>
  <si>
    <t>VALORES A PREÇOS CONSTANTES</t>
  </si>
  <si>
    <t>NOTA EXPLICATIVA: Conforme Anexo de Índices Econômicos a Meta da Inflação anual foi de 5,63 %</t>
  </si>
  <si>
    <t>FONTE: Relatório Resumido de Execução Orçamentária Referente ao 6º Bimenstre dos Exercício de 2012 e 2013.</t>
  </si>
  <si>
    <t>Prefeitura Municipal de Varre-Sai - 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</si>
</sst>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\ #,##0.00_);_(\ \(#,##0.00\);_(\ \-\ 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2" xfId="0" applyBorder="1"/>
    <xf numFmtId="0" fontId="4" fillId="0" borderId="0" xfId="0" applyFont="1" applyAlignment="1">
      <alignment horizontal="justify" vertical="justify"/>
    </xf>
    <xf numFmtId="2" fontId="4" fillId="0" borderId="1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43" fontId="0" fillId="0" borderId="0" xfId="20" applyFont="1"/>
    <xf numFmtId="43" fontId="0" fillId="0" borderId="0" xfId="0" applyNumberForma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5536"/>
  <sheetViews>
    <sheetView tabSelected="1" workbookViewId="0" topLeftCell="A19">
      <selection activeCell="A1" sqref="A1:L1"/>
    </sheetView>
  </sheetViews>
  <sheetFormatPr defaultColWidth="9.140625" defaultRowHeight="15"/>
  <cols>
    <col min="1" max="1" width="23.7109375" style="0" customWidth="1"/>
    <col min="2" max="3" width="16.7109375" style="0" customWidth="1"/>
    <col min="4" max="4" width="12.7109375" style="0" customWidth="1"/>
    <col min="5" max="5" width="16.7109375" style="0" customWidth="1"/>
    <col min="6" max="6" width="12.7109375" style="0" customWidth="1"/>
    <col min="7" max="7" width="16.7109375" style="0" customWidth="1"/>
    <col min="8" max="8" width="12.7109375" style="0" customWidth="1"/>
    <col min="9" max="9" width="16.7109375" style="0" customWidth="1"/>
    <col min="10" max="10" width="12.7109375" style="0" customWidth="1"/>
    <col min="11" max="11" width="16.7109375" style="0" customWidth="1"/>
    <col min="12" max="12" width="12.7109375" style="0" customWidth="1"/>
    <col min="256" max="256" width="179.7109375" style="0" customWidth="1"/>
  </cols>
  <sheetData>
    <row r="1" spans="1:12" ht="15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">
      <c r="A5" s="18">
        <v>2015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7" spans="1:12" ht="15">
      <c r="A7" s="1" t="s">
        <v>3</v>
      </c>
      <c r="L7" s="2" t="s">
        <v>4</v>
      </c>
    </row>
    <row r="8" spans="1:12" ht="15">
      <c r="A8" s="13" t="s">
        <v>5</v>
      </c>
      <c r="B8" s="14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">
      <c r="A9" s="13"/>
      <c r="B9" s="3">
        <v>2012</v>
      </c>
      <c r="C9" s="3">
        <v>2013</v>
      </c>
      <c r="D9" s="3" t="s">
        <v>7</v>
      </c>
      <c r="E9" s="3">
        <v>2014</v>
      </c>
      <c r="F9" s="3" t="s">
        <v>7</v>
      </c>
      <c r="G9" s="3">
        <v>2015</v>
      </c>
      <c r="H9" s="3" t="s">
        <v>7</v>
      </c>
      <c r="I9" s="3">
        <v>2016</v>
      </c>
      <c r="J9" s="3" t="s">
        <v>7</v>
      </c>
      <c r="K9" s="3">
        <v>2017</v>
      </c>
      <c r="L9" s="8" t="s">
        <v>7</v>
      </c>
    </row>
    <row r="10" spans="1:12" ht="15">
      <c r="A10" s="10" t="s">
        <v>8</v>
      </c>
      <c r="B10" s="7">
        <v>37159700</v>
      </c>
      <c r="C10" s="7">
        <v>38343700</v>
      </c>
      <c r="D10" s="6">
        <f>(C10/B10*100)-100</f>
        <v>3.186247467013999</v>
      </c>
      <c r="E10" s="7">
        <v>42471350.35</v>
      </c>
      <c r="F10" s="6">
        <f>((E10/C10)*100)-100</f>
        <v>10.764872325831902</v>
      </c>
      <c r="G10" s="7">
        <v>44863753.27</v>
      </c>
      <c r="H10" s="6">
        <f>((G10/E10)*100)-100</f>
        <v>5.632980586406063</v>
      </c>
      <c r="I10" s="7">
        <v>47389582.58</v>
      </c>
      <c r="J10" s="6">
        <f>((I10/G10)*100)-100</f>
        <v>5.63000000200384</v>
      </c>
      <c r="K10" s="7">
        <v>50057616.2</v>
      </c>
      <c r="L10" s="6">
        <f>((K10/I10)*100)-100</f>
        <v>5.63000025479441</v>
      </c>
    </row>
    <row r="11" spans="1:12" ht="15">
      <c r="A11" s="10" t="s">
        <v>9</v>
      </c>
      <c r="B11" s="7">
        <v>32504700</v>
      </c>
      <c r="C11" s="7">
        <v>35155000</v>
      </c>
      <c r="D11" s="6">
        <f aca="true" t="shared" si="0" ref="D11:D17">(C11/B11*100)-100</f>
        <v>8.15359009620147</v>
      </c>
      <c r="E11" s="7">
        <v>37529607.73</v>
      </c>
      <c r="F11" s="6">
        <f aca="true" t="shared" si="1" ref="F11:F17">((E11/C11)*100)-100</f>
        <v>6.754679931730891</v>
      </c>
      <c r="G11" s="7">
        <v>39643790.5</v>
      </c>
      <c r="H11" s="6">
        <f aca="true" t="shared" si="2" ref="H11:H17">((G11/E11)*100)-100</f>
        <v>5.633372949725739</v>
      </c>
      <c r="I11" s="7">
        <v>42447839.96</v>
      </c>
      <c r="J11" s="6">
        <f aca="true" t="shared" si="3" ref="J11:J17">((I11/G11)*100)-100</f>
        <v>7.073111386763074</v>
      </c>
      <c r="K11" s="7">
        <v>44233340</v>
      </c>
      <c r="L11" s="6">
        <f aca="true" t="shared" si="4" ref="L11:L17">((K11/I11)*100)-100</f>
        <v>4.206338983756382</v>
      </c>
    </row>
    <row r="12" spans="1:12" ht="15">
      <c r="A12" s="10" t="s">
        <v>10</v>
      </c>
      <c r="B12" s="7">
        <v>33659700</v>
      </c>
      <c r="C12" s="7">
        <f>C10</f>
        <v>38343700</v>
      </c>
      <c r="D12" s="6">
        <f t="shared" si="0"/>
        <v>13.915750883103527</v>
      </c>
      <c r="E12" s="7">
        <v>42471350.35</v>
      </c>
      <c r="F12" s="6">
        <f t="shared" si="1"/>
        <v>10.764872325831902</v>
      </c>
      <c r="G12" s="7">
        <f>G10</f>
        <v>44863753.27</v>
      </c>
      <c r="H12" s="6">
        <f t="shared" si="2"/>
        <v>5.632980586406063</v>
      </c>
      <c r="I12" s="7">
        <f>I10</f>
        <v>47389582.58</v>
      </c>
      <c r="J12" s="6">
        <f t="shared" si="3"/>
        <v>5.63000000200384</v>
      </c>
      <c r="K12" s="7">
        <f>K10</f>
        <v>50057616.2</v>
      </c>
      <c r="L12" s="6">
        <f t="shared" si="4"/>
        <v>5.63000025479441</v>
      </c>
    </row>
    <row r="13" spans="1:12" ht="15">
      <c r="A13" s="10" t="s">
        <v>11</v>
      </c>
      <c r="B13" s="7">
        <v>32739700</v>
      </c>
      <c r="C13" s="7">
        <v>37423700</v>
      </c>
      <c r="D13" s="6">
        <f t="shared" si="0"/>
        <v>14.306789616276276</v>
      </c>
      <c r="E13" s="7">
        <v>41621350.35</v>
      </c>
      <c r="F13" s="6">
        <f t="shared" si="1"/>
        <v>11.216556219721724</v>
      </c>
      <c r="G13" s="7">
        <v>43965898.27</v>
      </c>
      <c r="H13" s="6">
        <f t="shared" si="2"/>
        <v>5.6330414565706235</v>
      </c>
      <c r="I13" s="7">
        <v>46441178.35</v>
      </c>
      <c r="J13" s="6">
        <f t="shared" si="3"/>
        <v>5.630000016828944</v>
      </c>
      <c r="K13" s="7">
        <v>49055816.81</v>
      </c>
      <c r="L13" s="6">
        <f t="shared" si="4"/>
        <v>5.630000256012011</v>
      </c>
    </row>
    <row r="14" spans="1:12" ht="15">
      <c r="A14" s="10" t="s">
        <v>12</v>
      </c>
      <c r="B14" s="7">
        <f>B11-B13</f>
        <v>-235000</v>
      </c>
      <c r="C14" s="7">
        <f>C11-C13</f>
        <v>-2268700</v>
      </c>
      <c r="D14" s="6">
        <f t="shared" si="0"/>
        <v>865.404255319149</v>
      </c>
      <c r="E14" s="7">
        <f>E11-E13</f>
        <v>-4091742.620000005</v>
      </c>
      <c r="F14" s="6">
        <f t="shared" si="1"/>
        <v>80.35626658438775</v>
      </c>
      <c r="G14" s="7">
        <f>G11-G13</f>
        <v>-4322107.770000003</v>
      </c>
      <c r="H14" s="6">
        <f t="shared" si="2"/>
        <v>5.6300009896516485</v>
      </c>
      <c r="I14" s="7">
        <f>I11-I13</f>
        <v>-3993338.3900000006</v>
      </c>
      <c r="J14" s="6">
        <f t="shared" si="3"/>
        <v>-7.60669093635309</v>
      </c>
      <c r="K14" s="7">
        <f>K11-K13</f>
        <v>-4822476.810000002</v>
      </c>
      <c r="L14" s="6">
        <f t="shared" si="4"/>
        <v>20.763039317587143</v>
      </c>
    </row>
    <row r="15" spans="1:12" ht="15">
      <c r="A15" s="10" t="s">
        <v>13</v>
      </c>
      <c r="B15" s="9">
        <v>-1200000</v>
      </c>
      <c r="C15" s="9">
        <v>-1200000</v>
      </c>
      <c r="D15" s="6">
        <f t="shared" si="0"/>
        <v>0</v>
      </c>
      <c r="E15" s="9">
        <v>-2370421.39</v>
      </c>
      <c r="F15" s="6">
        <f t="shared" si="1"/>
        <v>97.53511583333335</v>
      </c>
      <c r="G15" s="9">
        <v>-2503876.11</v>
      </c>
      <c r="H15" s="6">
        <f t="shared" si="2"/>
        <v>5.629999820411655</v>
      </c>
      <c r="I15" s="7">
        <v>-2644844.34</v>
      </c>
      <c r="J15" s="6">
        <f t="shared" si="3"/>
        <v>5.630000199969956</v>
      </c>
      <c r="K15" s="7">
        <v>-2793749.07</v>
      </c>
      <c r="L15" s="6">
        <f t="shared" si="4"/>
        <v>5.629999760212726</v>
      </c>
    </row>
    <row r="16" spans="1:12" ht="15">
      <c r="A16" s="10" t="s">
        <v>14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ht="15">
      <c r="A17" s="10" t="s">
        <v>15</v>
      </c>
      <c r="B17" s="9">
        <v>-573081.68</v>
      </c>
      <c r="C17" s="9">
        <v>-650000</v>
      </c>
      <c r="D17" s="6">
        <f t="shared" si="0"/>
        <v>13.421877314242508</v>
      </c>
      <c r="E17" s="9">
        <v>-1746542.51</v>
      </c>
      <c r="F17" s="6">
        <f t="shared" si="1"/>
        <v>168.6988476923077</v>
      </c>
      <c r="G17" s="9">
        <v>-1844872.85</v>
      </c>
      <c r="H17" s="6">
        <f t="shared" si="2"/>
        <v>5.629999810310963</v>
      </c>
      <c r="I17" s="9">
        <v>-1948739.19</v>
      </c>
      <c r="J17" s="6">
        <f t="shared" si="3"/>
        <v>5.629999921132779</v>
      </c>
      <c r="K17" s="9">
        <v>-2058453.21</v>
      </c>
      <c r="L17" s="6">
        <f t="shared" si="4"/>
        <v>5.630000184888772</v>
      </c>
    </row>
    <row r="18" spans="1:12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13" t="s">
        <v>5</v>
      </c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5">
      <c r="A20" s="13"/>
      <c r="B20" s="3">
        <v>2012</v>
      </c>
      <c r="C20" s="3">
        <v>2013</v>
      </c>
      <c r="D20" s="3" t="s">
        <v>7</v>
      </c>
      <c r="E20" s="3">
        <v>2014</v>
      </c>
      <c r="F20" s="3" t="s">
        <v>7</v>
      </c>
      <c r="G20" s="3">
        <v>2015</v>
      </c>
      <c r="H20" s="3" t="s">
        <v>7</v>
      </c>
      <c r="I20" s="3">
        <v>2016</v>
      </c>
      <c r="J20" s="3" t="s">
        <v>7</v>
      </c>
      <c r="K20" s="3">
        <v>2017</v>
      </c>
      <c r="L20" s="8" t="s">
        <v>7</v>
      </c>
    </row>
    <row r="21" spans="1:12" ht="15">
      <c r="A21" s="10" t="s">
        <v>8</v>
      </c>
      <c r="B21" s="7">
        <f>B10/1.045</f>
        <v>35559521.53110048</v>
      </c>
      <c r="C21" s="7">
        <f>C10/1.045</f>
        <v>36692535.885167465</v>
      </c>
      <c r="D21" s="6">
        <f>(C21/B21*100)-100</f>
        <v>3.186247467013999</v>
      </c>
      <c r="E21" s="7">
        <f aca="true" t="shared" si="5" ref="E21:E26">E10/1.0563</f>
        <v>40207659.14039572</v>
      </c>
      <c r="F21" s="6">
        <f>((E21/C21)*100)-100</f>
        <v>9.579940907407305</v>
      </c>
      <c r="G21" s="7">
        <f aca="true" t="shared" si="6" ref="G21:G26">G10/1.0563</f>
        <v>42472548.774022534</v>
      </c>
      <c r="H21" s="6">
        <f>((G21/E21)*100)-100</f>
        <v>5.632980586406063</v>
      </c>
      <c r="I21" s="7">
        <f aca="true" t="shared" si="7" ref="I21:I28">I10/1.1157</f>
        <v>42475201.73881868</v>
      </c>
      <c r="J21" s="6">
        <f>((I21/G21)*100)-100</f>
        <v>0.006246304666717606</v>
      </c>
      <c r="K21" s="7">
        <f aca="true" t="shared" si="8" ref="K21:K26">K10/1.1785</f>
        <v>42475703.18201103</v>
      </c>
      <c r="L21" s="6">
        <f>((K21/I21)*100)-100</f>
        <v>0.0011805551753099053</v>
      </c>
    </row>
    <row r="22" spans="1:12" ht="15">
      <c r="A22" s="10" t="s">
        <v>9</v>
      </c>
      <c r="B22" s="7">
        <f aca="true" t="shared" si="9" ref="B22">B11/1.045</f>
        <v>31104976.076555025</v>
      </c>
      <c r="C22" s="7">
        <f aca="true" t="shared" si="10" ref="C22:C28">C11/1.045</f>
        <v>33641148.32535885</v>
      </c>
      <c r="D22" s="6">
        <f aca="true" t="shared" si="11" ref="D22:D28">(C22/B22*100)-100</f>
        <v>8.15359009620147</v>
      </c>
      <c r="E22" s="7">
        <f t="shared" si="5"/>
        <v>35529307.70614409</v>
      </c>
      <c r="F22" s="6">
        <f aca="true" t="shared" si="12" ref="F22:F28">((E22/C22)*100)-100</f>
        <v>5.6126484224735265</v>
      </c>
      <c r="G22" s="7">
        <f t="shared" si="6"/>
        <v>37530806.115686834</v>
      </c>
      <c r="H22" s="6">
        <f aca="true" t="shared" si="13" ref="H22:H28">((G22/E22)*100)-100</f>
        <v>5.633372949725739</v>
      </c>
      <c r="I22" s="7">
        <f t="shared" si="7"/>
        <v>38045926.28842879</v>
      </c>
      <c r="J22" s="6">
        <f aca="true" t="shared" si="14" ref="J22:J28">((I22/G22)*100)-100</f>
        <v>1.372526268564883</v>
      </c>
      <c r="K22" s="7">
        <f t="shared" si="8"/>
        <v>37533593.551124305</v>
      </c>
      <c r="L22" s="6">
        <f aca="true" t="shared" si="15" ref="L22:L28">((K22/I22)*100)-100</f>
        <v>-1.346616542913054</v>
      </c>
    </row>
    <row r="23" spans="1:12" ht="15">
      <c r="A23" s="10" t="s">
        <v>10</v>
      </c>
      <c r="B23" s="7">
        <f aca="true" t="shared" si="16" ref="B23">B12/1.045</f>
        <v>32210239.234449763</v>
      </c>
      <c r="C23" s="7">
        <f t="shared" si="10"/>
        <v>36692535.885167465</v>
      </c>
      <c r="D23" s="6">
        <f t="shared" si="11"/>
        <v>13.915750883103527</v>
      </c>
      <c r="E23" s="7">
        <f t="shared" si="5"/>
        <v>40207659.14039572</v>
      </c>
      <c r="F23" s="6">
        <f t="shared" si="12"/>
        <v>9.579940907407305</v>
      </c>
      <c r="G23" s="7">
        <f t="shared" si="6"/>
        <v>42472548.774022534</v>
      </c>
      <c r="H23" s="6">
        <f t="shared" si="13"/>
        <v>5.632980586406063</v>
      </c>
      <c r="I23" s="7">
        <f t="shared" si="7"/>
        <v>42475201.73881868</v>
      </c>
      <c r="J23" s="6">
        <f t="shared" si="14"/>
        <v>0.006246304666717606</v>
      </c>
      <c r="K23" s="7">
        <f t="shared" si="8"/>
        <v>42475703.18201103</v>
      </c>
      <c r="L23" s="6">
        <f t="shared" si="15"/>
        <v>0.0011805551753099053</v>
      </c>
    </row>
    <row r="24" spans="1:12" ht="15">
      <c r="A24" s="10" t="s">
        <v>11</v>
      </c>
      <c r="B24" s="7">
        <f aca="true" t="shared" si="17" ref="B24">B13/1.045</f>
        <v>31329856.459330145</v>
      </c>
      <c r="C24" s="7">
        <f t="shared" si="10"/>
        <v>35812153.11004785</v>
      </c>
      <c r="D24" s="6">
        <f t="shared" si="11"/>
        <v>14.306789616276248</v>
      </c>
      <c r="E24" s="7">
        <f t="shared" si="5"/>
        <v>39402963.50468617</v>
      </c>
      <c r="F24" s="6">
        <f t="shared" si="12"/>
        <v>10.026792814171358</v>
      </c>
      <c r="G24" s="7">
        <f t="shared" si="6"/>
        <v>41622548.774022534</v>
      </c>
      <c r="H24" s="6">
        <f t="shared" si="13"/>
        <v>5.6330414565706235</v>
      </c>
      <c r="I24" s="7">
        <f t="shared" si="7"/>
        <v>41625148.65107108</v>
      </c>
      <c r="J24" s="6">
        <f t="shared" si="14"/>
        <v>0.0062463187025372235</v>
      </c>
      <c r="K24" s="7">
        <f t="shared" si="8"/>
        <v>41625640.05939754</v>
      </c>
      <c r="L24" s="6">
        <f t="shared" si="15"/>
        <v>0.0011805563280518072</v>
      </c>
    </row>
    <row r="25" spans="1:12" ht="15">
      <c r="A25" s="10" t="s">
        <v>12</v>
      </c>
      <c r="B25" s="7">
        <f aca="true" t="shared" si="18" ref="B25">B14/1.045</f>
        <v>-224880.38277511962</v>
      </c>
      <c r="C25" s="7">
        <f t="shared" si="10"/>
        <v>-2171004.784688995</v>
      </c>
      <c r="D25" s="6">
        <f t="shared" si="11"/>
        <v>865.404255319149</v>
      </c>
      <c r="E25" s="7">
        <f t="shared" si="5"/>
        <v>-3873655.798542085</v>
      </c>
      <c r="F25" s="6">
        <f t="shared" si="12"/>
        <v>78.42686602355883</v>
      </c>
      <c r="G25" s="7">
        <f t="shared" si="6"/>
        <v>-4091742.658335703</v>
      </c>
      <c r="H25" s="6">
        <f t="shared" si="13"/>
        <v>5.6300009896516485</v>
      </c>
      <c r="I25" s="7">
        <f t="shared" si="7"/>
        <v>-3579222.362642288</v>
      </c>
      <c r="J25" s="6">
        <f t="shared" si="14"/>
        <v>-12.525721642080981</v>
      </c>
      <c r="K25" s="7">
        <f t="shared" si="8"/>
        <v>-4092046.5082732304</v>
      </c>
      <c r="L25" s="6">
        <f t="shared" si="15"/>
        <v>14.327809051024161</v>
      </c>
    </row>
    <row r="26" spans="1:12" ht="15">
      <c r="A26" s="10" t="s">
        <v>13</v>
      </c>
      <c r="B26" s="7">
        <f aca="true" t="shared" si="19" ref="B26">B15/1.045</f>
        <v>-1148325.3588516747</v>
      </c>
      <c r="C26" s="7">
        <f t="shared" si="10"/>
        <v>-1148325.3588516747</v>
      </c>
      <c r="D26" s="6">
        <f t="shared" si="11"/>
        <v>0</v>
      </c>
      <c r="E26" s="7">
        <f t="shared" si="5"/>
        <v>-2244079.702735965</v>
      </c>
      <c r="F26" s="6">
        <f t="shared" si="12"/>
        <v>95.4219407799236</v>
      </c>
      <c r="G26" s="7">
        <f t="shared" si="6"/>
        <v>-2370421.385969895</v>
      </c>
      <c r="H26" s="6">
        <f t="shared" si="13"/>
        <v>5.629999820411683</v>
      </c>
      <c r="I26" s="7">
        <f t="shared" si="7"/>
        <v>-2370569.4541543424</v>
      </c>
      <c r="J26" s="6">
        <f t="shared" si="14"/>
        <v>0.006246492093083589</v>
      </c>
      <c r="K26" s="7">
        <f t="shared" si="8"/>
        <v>-2370597.428935087</v>
      </c>
      <c r="L26" s="6">
        <f t="shared" si="15"/>
        <v>0.0011800869489633214</v>
      </c>
    </row>
    <row r="27" spans="1:12" ht="15">
      <c r="A27" s="10" t="s">
        <v>14</v>
      </c>
      <c r="B27" s="7">
        <f aca="true" t="shared" si="20" ref="B27">B16/1.045</f>
        <v>0</v>
      </c>
      <c r="C27" s="7">
        <f t="shared" si="10"/>
        <v>0</v>
      </c>
      <c r="D27" s="7">
        <v>0</v>
      </c>
      <c r="E27" s="7">
        <f aca="true" t="shared" si="21" ref="E27:G27">E16/1.045</f>
        <v>0</v>
      </c>
      <c r="F27" s="7">
        <v>0</v>
      </c>
      <c r="G27" s="7">
        <f t="shared" si="21"/>
        <v>0</v>
      </c>
      <c r="H27" s="7">
        <v>0</v>
      </c>
      <c r="I27" s="7">
        <f t="shared" si="7"/>
        <v>0</v>
      </c>
      <c r="J27" s="7">
        <v>0</v>
      </c>
      <c r="K27" s="7">
        <v>0</v>
      </c>
      <c r="L27" s="7">
        <v>0</v>
      </c>
    </row>
    <row r="28" spans="1:12" ht="15">
      <c r="A28" s="10" t="s">
        <v>15</v>
      </c>
      <c r="B28" s="7">
        <f aca="true" t="shared" si="22" ref="B28">B17/1.045</f>
        <v>-548403.5215311006</v>
      </c>
      <c r="C28" s="7">
        <f t="shared" si="10"/>
        <v>-622009.5693779904</v>
      </c>
      <c r="D28" s="6">
        <f t="shared" si="11"/>
        <v>13.421877314242508</v>
      </c>
      <c r="E28" s="7">
        <f>E17/1.0563</f>
        <v>-1653453.1004449492</v>
      </c>
      <c r="F28" s="6">
        <f t="shared" si="12"/>
        <v>165.82438307153416</v>
      </c>
      <c r="G28" s="7">
        <f>G17/1.0563</f>
        <v>-1746542.5068635806</v>
      </c>
      <c r="H28" s="6">
        <f t="shared" si="13"/>
        <v>5.629999810310963</v>
      </c>
      <c r="I28" s="7">
        <f t="shared" si="7"/>
        <v>-1746651.5998924442</v>
      </c>
      <c r="J28" s="6">
        <f t="shared" si="14"/>
        <v>0.006246228101232987</v>
      </c>
      <c r="K28" s="7">
        <f>K17/1.1785</f>
        <v>-1746672.2189223587</v>
      </c>
      <c r="L28" s="6">
        <f t="shared" si="15"/>
        <v>0.001180488994819484</v>
      </c>
    </row>
    <row r="29" spans="1:12" ht="22.5" customHeight="1">
      <c r="A29" s="15" t="s">
        <v>18</v>
      </c>
      <c r="B29" s="16"/>
      <c r="C29" s="16"/>
      <c r="D29" s="15"/>
      <c r="E29" s="15"/>
      <c r="F29" s="15"/>
      <c r="G29" s="15"/>
      <c r="H29" s="15"/>
      <c r="I29" s="16"/>
      <c r="J29" s="15"/>
      <c r="K29" s="16"/>
      <c r="L29" s="15"/>
    </row>
    <row r="31" spans="1:12" ht="15" customHeight="1">
      <c r="A31" s="17" t="s">
        <v>17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ht="15">
      <c r="I32" s="11"/>
    </row>
    <row r="33" ht="15">
      <c r="I33" s="12"/>
    </row>
    <row r="65536" ht="15" customHeight="1">
      <c r="IV65536" s="5"/>
    </row>
  </sheetData>
  <mergeCells count="11">
    <mergeCell ref="A19:A20"/>
    <mergeCell ref="B19:L19"/>
    <mergeCell ref="A29:L29"/>
    <mergeCell ref="A31:L31"/>
    <mergeCell ref="A1:L1"/>
    <mergeCell ref="A2:L2"/>
    <mergeCell ref="A3:L3"/>
    <mergeCell ref="A4:L4"/>
    <mergeCell ref="A5:L5"/>
    <mergeCell ref="A8:A9"/>
    <mergeCell ref="B8:L8"/>
  </mergeCells>
  <printOptions/>
  <pageMargins left="0.3937007874015748" right="0.3937007874015748" top="0.3937007874015748" bottom="0.3937007874015748" header="0" footer="0"/>
  <pageSetup firstPageNumber="1" useFirstPageNumber="1" fitToHeight="1" fitToWidth="1" horizontalDpi="600" verticalDpi="600" orientation="landscape" paperSize="9" scale="74" r:id="rId1"/>
  <colBreaks count="1" manualBreakCount="1">
    <brk id="1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CONTA SOLUÇOES</cp:lastModifiedBy>
  <cp:lastPrinted>2014-04-13T02:37:48Z</cp:lastPrinted>
  <dcterms:created xsi:type="dcterms:W3CDTF">2012-04-13T13:16:09Z</dcterms:created>
  <dcterms:modified xsi:type="dcterms:W3CDTF">2014-04-15T02:11:05Z</dcterms:modified>
  <cp:category/>
  <cp:version/>
  <cp:contentType/>
  <cp:contentStatus/>
</cp:coreProperties>
</file>